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bg.ads.db.com\atosdfs\users\O\OR\ORR896\config\Desktop\"/>
    </mc:Choice>
  </mc:AlternateContent>
  <workbookProtection workbookAlgorithmName="SHA-512" workbookHashValue="bz9TCIYlF1eA3CyWyOp41v5K28nwhw14HbgAFVWop/9NF3DIqfya1jRa6cyvNflh/kyHcfXxG6N4DThBWSGgdg==" workbookSaltValue="zmrcMK7qpYGORNv/e4Tb7w==" workbookSpinCount="100000" lockStructure="1"/>
  <bookViews>
    <workbookView xWindow="-120" yWindow="225" windowWidth="29040" windowHeight="15420"/>
  </bookViews>
  <sheets>
    <sheet name="Tracciato Poste Assicura" sheetId="1" r:id="rId1"/>
    <sheet name="Codici" sheetId="2" state="hidden" r:id="rId2"/>
  </sheets>
  <calcPr calcId="152511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" i="1"/>
  <c r="B4" i="1" s="1"/>
  <c r="B5" i="1" s="1"/>
  <c r="N2" i="1" a="1"/>
  <c r="N2" i="1" s="1"/>
  <c r="N3" i="1" a="1"/>
  <c r="N3" i="1" s="1"/>
  <c r="N4" i="1" a="1"/>
  <c r="N4" i="1" s="1"/>
  <c r="N5" i="1" a="1"/>
  <c r="N5" i="1" s="1"/>
  <c r="N6" i="1" a="1"/>
  <c r="N6" i="1" s="1"/>
  <c r="N7" i="1" a="1"/>
  <c r="N7" i="1" s="1"/>
  <c r="N8" i="1" a="1"/>
  <c r="N8" i="1" s="1"/>
  <c r="N9" i="1" a="1"/>
  <c r="N9" i="1" s="1"/>
  <c r="N10" i="1" a="1"/>
  <c r="N10" i="1" s="1"/>
  <c r="N11" i="1" a="1"/>
  <c r="N11" i="1" s="1"/>
  <c r="N12" i="1" a="1"/>
  <c r="N12" i="1" s="1"/>
  <c r="N13" i="1" a="1"/>
  <c r="N13" i="1" s="1"/>
  <c r="N14" i="1" a="1"/>
  <c r="N14" i="1" s="1"/>
  <c r="N15" i="1" a="1"/>
  <c r="N15" i="1" s="1"/>
  <c r="N16" i="1" a="1"/>
  <c r="N16" i="1" s="1"/>
  <c r="N17" i="1" a="1"/>
  <c r="N17" i="1" s="1"/>
  <c r="N18" i="1" a="1"/>
  <c r="N18" i="1" s="1"/>
  <c r="N19" i="1" a="1"/>
  <c r="N19" i="1" s="1"/>
  <c r="N20" i="1" a="1"/>
  <c r="N20" i="1" s="1"/>
  <c r="N21" i="1" a="1"/>
  <c r="N21" i="1" s="1"/>
  <c r="N22" i="1" a="1"/>
  <c r="N22" i="1" s="1"/>
  <c r="N23" i="1" a="1"/>
  <c r="N23" i="1" s="1"/>
  <c r="N24" i="1" a="1"/>
  <c r="N24" i="1" s="1"/>
  <c r="N25" i="1" a="1"/>
  <c r="N25" i="1" s="1"/>
  <c r="N26" i="1" a="1"/>
  <c r="N26" i="1" s="1"/>
  <c r="N27" i="1" a="1"/>
  <c r="N27" i="1" s="1"/>
  <c r="N28" i="1" a="1"/>
  <c r="N28" i="1" s="1"/>
  <c r="N29" i="1" a="1"/>
  <c r="N29" i="1" s="1"/>
  <c r="N30" i="1" a="1"/>
  <c r="N30" i="1" s="1"/>
  <c r="N31" i="1" a="1"/>
  <c r="N31" i="1" s="1"/>
  <c r="M3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4" i="1"/>
  <c r="M5" i="1" s="1"/>
  <c r="H3" i="1" l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2" i="1" a="1"/>
  <c r="H2" i="1" s="1"/>
  <c r="F3" i="1" a="1"/>
  <c r="F3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F26" i="1" a="1"/>
  <c r="F26" i="1" s="1"/>
  <c r="F27" i="1" a="1"/>
  <c r="F27" i="1" s="1"/>
  <c r="F28" i="1" a="1"/>
  <c r="F28" i="1" s="1"/>
  <c r="F29" i="1" a="1"/>
  <c r="F29" i="1" s="1"/>
  <c r="F30" i="1" a="1"/>
  <c r="F30" i="1" s="1"/>
  <c r="F31" i="1" a="1"/>
  <c r="F31" i="1" s="1"/>
  <c r="F2" i="1" a="1"/>
  <c r="F2" i="1" s="1"/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2" i="1"/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2" i="1"/>
  <c r="L2" i="1" a="1"/>
  <c r="L2" i="1" s="1"/>
  <c r="L4" i="1" l="1" a="1"/>
  <c r="L4" i="1" s="1"/>
  <c r="L3" i="1" a="1"/>
  <c r="L3" i="1" s="1"/>
  <c r="L5" i="1" l="1" a="1"/>
  <c r="L5" i="1" s="1"/>
  <c r="L6" i="1" l="1" a="1"/>
  <c r="L6" i="1" s="1"/>
  <c r="L7" i="1" l="1" a="1"/>
  <c r="L7" i="1" s="1"/>
  <c r="L8" i="1" l="1" a="1"/>
  <c r="L8" i="1" s="1"/>
  <c r="L9" i="1" l="1" a="1"/>
  <c r="L9" i="1" s="1"/>
  <c r="L10" i="1" l="1" a="1"/>
  <c r="L10" i="1" s="1"/>
  <c r="L11" i="1" l="1" a="1"/>
  <c r="L11" i="1" s="1"/>
  <c r="L12" i="1" l="1" a="1"/>
  <c r="L12" i="1" s="1"/>
  <c r="L13" i="1" l="1" a="1"/>
  <c r="L13" i="1" s="1"/>
  <c r="L14" i="1" l="1" a="1"/>
  <c r="L14" i="1" s="1"/>
  <c r="L15" i="1" l="1" a="1"/>
  <c r="L15" i="1" s="1"/>
  <c r="L16" i="1" l="1" a="1"/>
  <c r="L16" i="1" s="1"/>
  <c r="L17" i="1" l="1" a="1"/>
  <c r="L17" i="1" s="1"/>
  <c r="L18" i="1" l="1" a="1"/>
  <c r="L18" i="1" s="1"/>
  <c r="L19" i="1" l="1" a="1"/>
  <c r="L19" i="1" s="1"/>
  <c r="L20" i="1" l="1" a="1"/>
  <c r="L20" i="1" s="1"/>
  <c r="L21" i="1" l="1" a="1"/>
  <c r="L21" i="1" s="1"/>
  <c r="L22" i="1" l="1" a="1"/>
  <c r="L22" i="1" s="1"/>
  <c r="L23" i="1" l="1" a="1"/>
  <c r="L23" i="1" s="1"/>
  <c r="L24" i="1" l="1" a="1"/>
  <c r="L24" i="1" s="1"/>
  <c r="L25" i="1" l="1" a="1"/>
  <c r="L25" i="1" s="1"/>
  <c r="L26" i="1" l="1" a="1"/>
  <c r="L26" i="1" s="1"/>
  <c r="L27" i="1" l="1" a="1"/>
  <c r="L27" i="1" s="1"/>
  <c r="L28" i="1" l="1" a="1"/>
  <c r="L28" i="1" s="1"/>
  <c r="L29" i="1" l="1" a="1"/>
  <c r="L29" i="1" s="1"/>
  <c r="L31" i="1" l="1" a="1"/>
  <c r="L31" i="1" s="1"/>
  <c r="L30" i="1" a="1"/>
  <c r="L30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<sst xmlns="http://schemas.openxmlformats.org/spreadsheetml/2006/main" count="39" uniqueCount="29">
  <si>
    <t>TipoOperazione</t>
  </si>
  <si>
    <t>Matricola</t>
  </si>
  <si>
    <t>CodiceFiscale</t>
  </si>
  <si>
    <t>Cognome</t>
  </si>
  <si>
    <t>Nome</t>
  </si>
  <si>
    <t>CodiceParentela</t>
  </si>
  <si>
    <t>Parentela</t>
  </si>
  <si>
    <t>FiscCarico</t>
  </si>
  <si>
    <t>ACarico</t>
  </si>
  <si>
    <t>Email</t>
  </si>
  <si>
    <t>DataEffetto</t>
  </si>
  <si>
    <t>CodicePianoSanitario</t>
  </si>
  <si>
    <t>PianoSanitario</t>
  </si>
  <si>
    <t>CodiceTipoPosizione</t>
  </si>
  <si>
    <t>TipoPosizione</t>
  </si>
  <si>
    <t>MesiCarenza</t>
  </si>
  <si>
    <t>CodiceAzienda</t>
  </si>
  <si>
    <t>Note</t>
  </si>
  <si>
    <t>INTESTATARIO</t>
  </si>
  <si>
    <t>FIGLIO/A</t>
  </si>
  <si>
    <t>ALTRO</t>
  </si>
  <si>
    <t>FAMILIARE NON FISCALMENTE A CARICO</t>
  </si>
  <si>
    <t>FAMILIARE FISCALMENTE A CARICO</t>
  </si>
  <si>
    <t>DIPENDENTE</t>
  </si>
  <si>
    <t>NON DIPENDENTE</t>
  </si>
  <si>
    <t>PACCHETTO POLIZZA BASE</t>
  </si>
  <si>
    <t>CONIUGE/MORE UXORIO</t>
  </si>
  <si>
    <t>PACCHETTO OPZIONALE B</t>
  </si>
  <si>
    <t>PACCHETTO OPZIONALE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</si>
</sst>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16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35" borderId="10" xfId="0" applyFont="1" applyFill="1" applyBorder="1"/>
    <xf numFmtId="0" fontId="13" fillId="34" borderId="11" xfId="0" applyFont="1" applyFill="1" applyBorder="1"/>
    <xf numFmtId="0" fontId="0" fillId="0" borderId="12" xfId="0" applyFont="1" applyBorder="1"/>
    <xf numFmtId="0" fontId="0" fillId="0" borderId="0" xfId="0" applyFill="1"/>
    <xf numFmtId="0" fontId="0" fillId="0" borderId="0" xfId="0" applyFill="1" applyProtection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24"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protection locked="0" hidden="0"/>
    </dxf>
    <dxf>
      <numFmt numFmtId="0" formatCode="General"/>
      <fill>
        <patternFill patternType="none">
          <fgColor indexed="64"/>
          <bgColor auto="1"/>
        </patternFill>
      </fill>
    </dxf>
    <dxf>
      <protection locked="0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protection locked="0" hidden="0"/>
    </dxf>
    <dxf>
      <protection locked="0" hidden="0"/>
    </dxf>
    <dxf>
      <fill>
        <patternFill patternType="none">
          <fgColor indexed="64"/>
          <bgColor auto="1"/>
        </patternFill>
      </fill>
    </dxf>
    <dxf>
      <protection locked="0" hidden="0"/>
    </dxf>
    <dxf>
      <fill>
        <patternFill patternType="none">
          <fgColor indexed="64"/>
          <bgColor auto="1"/>
        </patternFill>
      </fill>
    </dxf>
    <dxf>
      <protection locked="0" hidden="0"/>
    </dxf>
    <dxf>
      <protection locked="0" hidden="0"/>
    </dxf>
    <dxf>
      <protection locked="0" hidden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1:R31" totalsRowShown="0">
  <autoFilter ref="A1:R31"/>
  <tableColumns count="18">
    <tableColumn id="1" name="TipoOperazione" dataDxfId="23">
      <calculatedColumnFormula>IF(Table1[[#This Row],[Cognome]]="","","I")</calculatedColumnFormula>
    </tableColumn>
    <tableColumn id="2" name="Matricola"/>
    <tableColumn id="3" name="CodiceFiscale" dataDxfId="22"/>
    <tableColumn id="4" name="Cognome" dataDxfId="21"/>
    <tableColumn id="5" name="Nome" dataDxfId="20"/>
    <tableColumn id="6" name="CodiceParentela" dataDxfId="19">
      <calculatedColumnFormula array="1">IF(Table1[[#This Row],[Parentela]]="","",VLOOKUP(Table1[[#This Row],[Parentela]],Parentela[#All],2,FALSE))</calculatedColumnFormula>
    </tableColumn>
    <tableColumn id="7" name="Parentela" dataDxfId="18"/>
    <tableColumn id="8" name="FiscCarico" dataDxfId="17">
      <calculatedColumnFormula array="1">IF(Table1[[#This Row],[ACarico]]="","",VLOOKUP(Table1[[#This Row],[ACarico]],Carico[#All],2,FALSE))</calculatedColumnFormula>
    </tableColumn>
    <tableColumn id="9" name="ACarico" dataDxfId="16"/>
    <tableColumn id="10" name="Email" dataDxfId="15"/>
    <tableColumn id="11" name="DataEffetto" dataDxfId="14">
      <calculatedColumnFormula>IF(Table1[[#This Row],[Cognome]]="","",31122019)</calculatedColumnFormula>
    </tableColumn>
    <tableColumn id="12" name="CodicePianoSanitario" dataDxfId="13">
      <calculatedColumnFormula array="1">IF(Table1[[#This Row],[PianoSanitario]]="","",VLOOKUP(Table1[[#This Row],[PianoSanitario]],Piano[#All],2,FALSE))</calculatedColumnFormula>
    </tableColumn>
    <tableColumn id="13" name="PianoSanitario" dataDxfId="12"/>
    <tableColumn id="14" name="CodiceTipoPosizione" dataDxfId="11">
      <calculatedColumnFormula array="1">IF(Table1[[#This Row],[TipoPosizione]]="","",VLOOKUP(Table1[[#This Row],[TipoPosizione]],Posizione[#All],2,FALSE))</calculatedColumnFormula>
    </tableColumn>
    <tableColumn id="15" name="TipoPosizione" dataDxfId="10"/>
    <tableColumn id="16" name="MesiCarenza" dataDxfId="9">
      <calculatedColumnFormula>IF(Table1[[#This Row],[Cognome]]="","",0)</calculatedColumnFormula>
    </tableColumn>
    <tableColumn id="17" name="CodiceAzienda" dataDxfId="8">
      <calculatedColumnFormula>IF(Table1[[#This Row],[Cognome]]="","","AZI200")</calculatedColumnFormula>
    </tableColumn>
    <tableColumn id="18" name="Note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rentela" displayName="Parentela" ref="A1:B5" totalsRowShown="0" headerRowDxfId="6">
  <autoFilter ref="A1:B5"/>
  <tableColumns count="2">
    <tableColumn id="2" name="Parentela"/>
    <tableColumn id="3" name="CodiceParentela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Carico" displayName="Carico" ref="D1:E3" totalsRowShown="0" headerRowDxfId="5">
  <autoFilter ref="D1:E3"/>
  <tableColumns count="2">
    <tableColumn id="2" name="ACarico"/>
    <tableColumn id="3" name="FiscCarico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id="4" name="Piano" displayName="Piano" ref="G1:H4" totalsRowShown="0" headerRowDxfId="4">
  <autoFilter ref="G1:H4"/>
  <tableColumns count="2">
    <tableColumn id="2" name="PianoSanitario"/>
    <tableColumn id="3" name="CodicePianoSanitario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id="5" name="Posizione" displayName="Posizione" ref="J1:K3" totalsRowShown="0" headerRowDxfId="3" headerRowBorderDxfId="2" tableBorderDxfId="1" totalsRowBorderDxfId="0">
  <autoFilter ref="J1:K3"/>
  <tableColumns count="2">
    <tableColumn id="1" name="TipoPosizione"/>
    <tableColumn id="2" name="CodiceTipoPosizion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E1" workbookViewId="0">
      <selection activeCell="G2" sqref="G2"/>
    </sheetView>
  </sheetViews>
  <sheetFormatPr defaultRowHeight="15" x14ac:dyDescent="0.25"/>
  <cols>
    <col min="1" max="1" width="17.5703125" style="1" hidden="1" customWidth="1"/>
    <col min="2" max="2" width="22.42578125" style="1" customWidth="1"/>
    <col min="3" max="5" width="29.42578125" style="1" customWidth="1"/>
    <col min="6" max="6" width="18" style="1" hidden="1" customWidth="1"/>
    <col min="7" max="7" width="24.5703125" style="1" customWidth="1"/>
    <col min="8" max="8" width="12" style="1" hidden="1" customWidth="1"/>
    <col min="9" max="9" width="37.28515625" style="1" bestFit="1" customWidth="1"/>
    <col min="10" max="10" width="35.5703125" style="1" customWidth="1"/>
    <col min="11" max="11" width="13.42578125" style="1" hidden="1" customWidth="1"/>
    <col min="12" max="12" width="22.42578125" style="1" hidden="1" customWidth="1"/>
    <col min="13" max="13" width="27.140625" style="1" customWidth="1"/>
    <col min="14" max="14" width="22" style="1" hidden="1" customWidth="1"/>
    <col min="15" max="15" width="19.5703125" style="1" customWidth="1"/>
    <col min="16" max="18" width="16.28515625" style="1" hidden="1" customWidth="1"/>
    <col min="19" max="16384" width="9.140625" style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8" t="str">
        <f>IF(Table1[[#This Row],[Cognome]]="","","I")</f>
        <v/>
      </c>
      <c r="B2" s="3"/>
      <c r="C2" s="3"/>
      <c r="D2" s="3"/>
      <c r="E2" s="3"/>
      <c r="F2" s="8" cm="1">
        <f t="array" ref="F2">IF(Table1[[#This Row],[Parentela]]="","",VLOOKUP(Table1[[#This Row],[Parentela]],Parentela[#All],2,FALSE))</f>
        <v>1</v>
      </c>
      <c r="G2" s="4" t="s">
        <v>18</v>
      </c>
      <c r="H2" s="8" t="str" cm="1">
        <f t="array" ref="H2">IF(Table1[[#This Row],[ACarico]]="","",VLOOKUP(Table1[[#This Row],[ACarico]],Carico[#All],2,FALSE))</f>
        <v/>
      </c>
      <c r="I2" s="4"/>
      <c r="J2" s="3"/>
      <c r="K2" s="8" t="str">
        <f>IF(Table1[[#This Row],[Cognome]]="","",31122019)</f>
        <v/>
      </c>
      <c r="L2" s="8" t="str" cm="1">
        <f t="array" ref="L2">IF(Table1[[#This Row],[PianoSanitario]]="","",VLOOKUP(Table1[[#This Row],[PianoSanitario]],Piano[#All],2,FALSE))</f>
        <v/>
      </c>
      <c r="M2" s="3"/>
      <c r="N2" s="8" cm="1">
        <f t="array" ref="N2">IF(Table1[[#This Row],[TipoPosizione]]="","",VLOOKUP(Table1[[#This Row],[TipoPosizione]],Posizione[#All],2,FALSE))</f>
        <v>1</v>
      </c>
      <c r="O2" s="4" t="s">
        <v>23</v>
      </c>
      <c r="P2" s="8" t="str">
        <f>IF(Table1[[#This Row],[Cognome]]="","",0)</f>
        <v/>
      </c>
      <c r="Q2" s="8" t="str">
        <f>IF(Table1[[#This Row],[Cognome]]="","","AZI200")</f>
        <v/>
      </c>
      <c r="R2" s="9"/>
    </row>
    <row r="3" spans="1:18" x14ac:dyDescent="0.25">
      <c r="A3" s="8" t="str">
        <f>IF(Table1[[#This Row],[Cognome]]="","","I")</f>
        <v/>
      </c>
      <c r="B3" t="str">
        <f>IF(Table1[[#This Row],[Cognome]]="","",B2)</f>
        <v/>
      </c>
      <c r="C3" s="3"/>
      <c r="D3" s="3"/>
      <c r="E3" s="3"/>
      <c r="F3" s="8" t="str" cm="1">
        <f t="array" ref="F3">IF(Table1[[#This Row],[Parentela]]="","",VLOOKUP(Table1[[#This Row],[Parentela]],Parentela[#All],2,FALSE))</f>
        <v/>
      </c>
      <c r="G3" s="3"/>
      <c r="H3" s="8" t="str" cm="1">
        <f t="array" ref="H3">IF(Table1[[#This Row],[ACarico]]="","",VLOOKUP(Table1[[#This Row],[ACarico]],Carico[#All],2,FALSE))</f>
        <v/>
      </c>
      <c r="I3" s="3"/>
      <c r="J3" s="3"/>
      <c r="K3" s="8" t="str">
        <f>IF(Table1[[#This Row],[Cognome]]="","",31122019)</f>
        <v/>
      </c>
      <c r="L3" s="8" t="str" cm="1">
        <f t="array" ref="L3">IF(Table1[[#This Row],[PianoSanitario]]="","",VLOOKUP(Table1[[#This Row],[PianoSanitario]],Piano[#All],2,FALSE))</f>
        <v/>
      </c>
      <c r="M3" s="4" t="str">
        <f t="shared" ref="M3:M31" si="0">IF(D3="","",IF(M2="","",M2))</f>
        <v/>
      </c>
      <c r="N3" s="8" t="str" cm="1">
        <f t="array" ref="N3">IF(Table1[[#This Row],[TipoPosizione]]="","",VLOOKUP(Table1[[#This Row],[TipoPosizione]],Posizione[#All],2,FALSE))</f>
        <v/>
      </c>
      <c r="O3" s="3"/>
      <c r="P3" s="8" t="str">
        <f>IF(Table1[[#This Row],[Cognome]]="","",0)</f>
        <v/>
      </c>
      <c r="Q3" s="8" t="str">
        <f>IF(Table1[[#This Row],[Cognome]]="","","AZI200")</f>
        <v/>
      </c>
      <c r="R3" s="9"/>
    </row>
    <row r="4" spans="1:18" x14ac:dyDescent="0.25">
      <c r="A4" s="8" t="str">
        <f>IF(Table1[[#This Row],[Cognome]]="","","I")</f>
        <v/>
      </c>
      <c r="B4" t="str">
        <f>IF(Table1[[#This Row],[Cognome]]="","",B3)</f>
        <v/>
      </c>
      <c r="C4" s="3"/>
      <c r="D4" s="3"/>
      <c r="E4" s="3"/>
      <c r="F4" s="8" t="str" cm="1">
        <f t="array" ref="F4">IF(Table1[[#This Row],[Parentela]]="","",VLOOKUP(Table1[[#This Row],[Parentela]],Parentela[#All],2,FALSE))</f>
        <v/>
      </c>
      <c r="G4" s="3"/>
      <c r="H4" s="8" t="str" cm="1">
        <f t="array" ref="H4">IF(Table1[[#This Row],[ACarico]]="","",VLOOKUP(Table1[[#This Row],[ACarico]],Carico[#All],2,FALSE))</f>
        <v/>
      </c>
      <c r="I4" s="3"/>
      <c r="J4" s="3"/>
      <c r="K4" s="8" t="str">
        <f>IF(Table1[[#This Row],[Cognome]]="","",31122019)</f>
        <v/>
      </c>
      <c r="L4" s="8" t="str" cm="1">
        <f t="array" ref="L4">IF(Table1[[#This Row],[PianoSanitario]]="","",VLOOKUP(Table1[[#This Row],[PianoSanitario]],Piano[#All],2,FALSE))</f>
        <v/>
      </c>
      <c r="M4" s="4" t="str">
        <f t="shared" si="0"/>
        <v/>
      </c>
      <c r="N4" s="8" t="str" cm="1">
        <f t="array" ref="N4">IF(Table1[[#This Row],[TipoPosizione]]="","",VLOOKUP(Table1[[#This Row],[TipoPosizione]],Posizione[#All],2,FALSE))</f>
        <v/>
      </c>
      <c r="O4" s="3"/>
      <c r="P4" s="8" t="str">
        <f>IF(Table1[[#This Row],[Cognome]]="","",0)</f>
        <v/>
      </c>
      <c r="Q4" s="8" t="str">
        <f>IF(Table1[[#This Row],[Cognome]]="","","AZI200")</f>
        <v/>
      </c>
      <c r="R4" s="9"/>
    </row>
    <row r="5" spans="1:18" x14ac:dyDescent="0.25">
      <c r="A5" s="8" t="str">
        <f>IF(Table1[[#This Row],[Cognome]]="","","I")</f>
        <v/>
      </c>
      <c r="B5" t="str">
        <f>IF(Table1[[#This Row],[Cognome]]="","",B4)</f>
        <v/>
      </c>
      <c r="C5" s="3"/>
      <c r="D5" s="3"/>
      <c r="E5" s="3"/>
      <c r="F5" s="8" t="str" cm="1">
        <f t="array" ref="F5">IF(Table1[[#This Row],[Parentela]]="","",VLOOKUP(Table1[[#This Row],[Parentela]],Parentela[#All],2,FALSE))</f>
        <v/>
      </c>
      <c r="G5" s="3"/>
      <c r="H5" s="8" t="str" cm="1">
        <f t="array" ref="H5">IF(Table1[[#This Row],[ACarico]]="","",VLOOKUP(Table1[[#This Row],[ACarico]],Carico[#All],2,FALSE))</f>
        <v/>
      </c>
      <c r="I5" s="3"/>
      <c r="J5" s="3"/>
      <c r="K5" s="8" t="str">
        <f>IF(Table1[[#This Row],[Cognome]]="","",31122019)</f>
        <v/>
      </c>
      <c r="L5" s="8" t="str" cm="1">
        <f t="array" ref="L5">IF(Table1[[#This Row],[PianoSanitario]]="","",VLOOKUP(Table1[[#This Row],[PianoSanitario]],Piano[#All],2,FALSE))</f>
        <v/>
      </c>
      <c r="M5" s="4" t="str">
        <f t="shared" si="0"/>
        <v/>
      </c>
      <c r="N5" s="8" t="str" cm="1">
        <f t="array" ref="N5">IF(Table1[[#This Row],[TipoPosizione]]="","",VLOOKUP(Table1[[#This Row],[TipoPosizione]],Posizione[#All],2,FALSE))</f>
        <v/>
      </c>
      <c r="O5" s="3"/>
      <c r="P5" s="8" t="str">
        <f>IF(Table1[[#This Row],[Cognome]]="","",0)</f>
        <v/>
      </c>
      <c r="Q5" s="8" t="str">
        <f>IF(Table1[[#This Row],[Cognome]]="","","AZI200")</f>
        <v/>
      </c>
      <c r="R5" s="9"/>
    </row>
    <row r="6" spans="1:18" x14ac:dyDescent="0.25">
      <c r="A6" s="8" t="str">
        <f>IF(Table1[[#This Row],[Cognome]]="","","I")</f>
        <v/>
      </c>
      <c r="B6" t="str">
        <f>IF(Table1[[#This Row],[Cognome]]="","",B5)</f>
        <v/>
      </c>
      <c r="C6" s="3"/>
      <c r="D6" s="3"/>
      <c r="E6" s="3"/>
      <c r="F6" s="8" t="str" cm="1">
        <f t="array" ref="F6">IF(Table1[[#This Row],[Parentela]]="","",VLOOKUP(Table1[[#This Row],[Parentela]],Parentela[#All],2,FALSE))</f>
        <v/>
      </c>
      <c r="G6" s="3"/>
      <c r="H6" s="8" t="str" cm="1">
        <f t="array" ref="H6">IF(Table1[[#This Row],[ACarico]]="","",VLOOKUP(Table1[[#This Row],[ACarico]],Carico[#All],2,FALSE))</f>
        <v/>
      </c>
      <c r="I6" s="3"/>
      <c r="J6" s="3"/>
      <c r="K6" s="8" t="str">
        <f>IF(Table1[[#This Row],[Cognome]]="","",31122019)</f>
        <v/>
      </c>
      <c r="L6" s="8" t="str" cm="1">
        <f t="array" ref="L6">IF(Table1[[#This Row],[PianoSanitario]]="","",VLOOKUP(Table1[[#This Row],[PianoSanitario]],Piano[#All],2,FALSE))</f>
        <v/>
      </c>
      <c r="M6" s="4" t="str">
        <f t="shared" si="0"/>
        <v/>
      </c>
      <c r="N6" s="8" t="str" cm="1">
        <f t="array" ref="N6">IF(Table1[[#This Row],[TipoPosizione]]="","",VLOOKUP(Table1[[#This Row],[TipoPosizione]],Posizione[#All],2,FALSE))</f>
        <v/>
      </c>
      <c r="O6" s="3"/>
      <c r="P6" s="8" t="str">
        <f>IF(Table1[[#This Row],[Cognome]]="","",0)</f>
        <v/>
      </c>
      <c r="Q6" s="8" t="str">
        <f>IF(Table1[[#This Row],[Cognome]]="","","AZI200")</f>
        <v/>
      </c>
      <c r="R6" s="9"/>
    </row>
    <row r="7" spans="1:18" x14ac:dyDescent="0.25">
      <c r="A7" s="8" t="str">
        <f>IF(Table1[[#This Row],[Cognome]]="","","I")</f>
        <v/>
      </c>
      <c r="B7" t="str">
        <f>IF(Table1[[#This Row],[Cognome]]="","",B6)</f>
        <v/>
      </c>
      <c r="C7" s="3"/>
      <c r="D7" s="3"/>
      <c r="E7" s="3"/>
      <c r="F7" s="8" t="str" cm="1">
        <f t="array" ref="F7">IF(Table1[[#This Row],[Parentela]]="","",VLOOKUP(Table1[[#This Row],[Parentela]],Parentela[#All],2,FALSE))</f>
        <v/>
      </c>
      <c r="G7" s="3"/>
      <c r="H7" s="8" t="str" cm="1">
        <f t="array" ref="H7">IF(Table1[[#This Row],[ACarico]]="","",VLOOKUP(Table1[[#This Row],[ACarico]],Carico[#All],2,FALSE))</f>
        <v/>
      </c>
      <c r="I7" s="3"/>
      <c r="J7" s="3"/>
      <c r="K7" s="8" t="str">
        <f>IF(Table1[[#This Row],[Cognome]]="","",31122019)</f>
        <v/>
      </c>
      <c r="L7" s="8" t="str" cm="1">
        <f t="array" ref="L7">IF(Table1[[#This Row],[PianoSanitario]]="","",VLOOKUP(Table1[[#This Row],[PianoSanitario]],Piano[#All],2,FALSE))</f>
        <v/>
      </c>
      <c r="M7" s="4" t="str">
        <f t="shared" si="0"/>
        <v/>
      </c>
      <c r="N7" s="8" t="str" cm="1">
        <f t="array" ref="N7">IF(Table1[[#This Row],[TipoPosizione]]="","",VLOOKUP(Table1[[#This Row],[TipoPosizione]],Posizione[#All],2,FALSE))</f>
        <v/>
      </c>
      <c r="O7" s="3"/>
      <c r="P7" s="8" t="str">
        <f>IF(Table1[[#This Row],[Cognome]]="","",0)</f>
        <v/>
      </c>
      <c r="Q7" s="8" t="str">
        <f>IF(Table1[[#This Row],[Cognome]]="","","AZI200")</f>
        <v/>
      </c>
      <c r="R7" s="9"/>
    </row>
    <row r="8" spans="1:18" x14ac:dyDescent="0.25">
      <c r="A8" s="8" t="str">
        <f>IF(Table1[[#This Row],[Cognome]]="","","I")</f>
        <v/>
      </c>
      <c r="B8" t="str">
        <f>IF(Table1[[#This Row],[Cognome]]="","",B7)</f>
        <v/>
      </c>
      <c r="C8" s="3"/>
      <c r="D8" s="3"/>
      <c r="E8" s="3"/>
      <c r="F8" s="8" t="str" cm="1">
        <f t="array" ref="F8">IF(Table1[[#This Row],[Parentela]]="","",VLOOKUP(Table1[[#This Row],[Parentela]],Parentela[#All],2,FALSE))</f>
        <v/>
      </c>
      <c r="G8" s="3"/>
      <c r="H8" s="8" t="str" cm="1">
        <f t="array" ref="H8">IF(Table1[[#This Row],[ACarico]]="","",VLOOKUP(Table1[[#This Row],[ACarico]],Carico[#All],2,FALSE))</f>
        <v/>
      </c>
      <c r="I8" s="3"/>
      <c r="J8" s="3"/>
      <c r="K8" s="8" t="str">
        <f>IF(Table1[[#This Row],[Cognome]]="","",31122019)</f>
        <v/>
      </c>
      <c r="L8" s="8" t="str" cm="1">
        <f t="array" ref="L8">IF(Table1[[#This Row],[PianoSanitario]]="","",VLOOKUP(Table1[[#This Row],[PianoSanitario]],Piano[#All],2,FALSE))</f>
        <v/>
      </c>
      <c r="M8" s="4" t="str">
        <f t="shared" si="0"/>
        <v/>
      </c>
      <c r="N8" s="8" t="str" cm="1">
        <f t="array" ref="N8">IF(Table1[[#This Row],[TipoPosizione]]="","",VLOOKUP(Table1[[#This Row],[TipoPosizione]],Posizione[#All],2,FALSE))</f>
        <v/>
      </c>
      <c r="O8" s="3"/>
      <c r="P8" s="8" t="str">
        <f>IF(Table1[[#This Row],[Cognome]]="","",0)</f>
        <v/>
      </c>
      <c r="Q8" s="8" t="str">
        <f>IF(Table1[[#This Row],[Cognome]]="","","AZI200")</f>
        <v/>
      </c>
      <c r="R8" s="9"/>
    </row>
    <row r="9" spans="1:18" x14ac:dyDescent="0.25">
      <c r="A9" s="8" t="str">
        <f>IF(Table1[[#This Row],[Cognome]]="","","I")</f>
        <v/>
      </c>
      <c r="B9" t="str">
        <f>IF(Table1[[#This Row],[Cognome]]="","",B8)</f>
        <v/>
      </c>
      <c r="C9" s="3"/>
      <c r="D9" s="3"/>
      <c r="E9" s="3"/>
      <c r="F9" s="8" t="str" cm="1">
        <f t="array" ref="F9">IF(Table1[[#This Row],[Parentela]]="","",VLOOKUP(Table1[[#This Row],[Parentela]],Parentela[#All],2,FALSE))</f>
        <v/>
      </c>
      <c r="G9" s="3"/>
      <c r="H9" s="8" t="str" cm="1">
        <f t="array" ref="H9">IF(Table1[[#This Row],[ACarico]]="","",VLOOKUP(Table1[[#This Row],[ACarico]],Carico[#All],2,FALSE))</f>
        <v/>
      </c>
      <c r="I9" s="3"/>
      <c r="J9" s="3"/>
      <c r="K9" s="8" t="str">
        <f>IF(Table1[[#This Row],[Cognome]]="","",31122019)</f>
        <v/>
      </c>
      <c r="L9" s="8" t="str" cm="1">
        <f t="array" ref="L9">IF(Table1[[#This Row],[PianoSanitario]]="","",VLOOKUP(Table1[[#This Row],[PianoSanitario]],Piano[#All],2,FALSE))</f>
        <v/>
      </c>
      <c r="M9" s="4" t="str">
        <f t="shared" si="0"/>
        <v/>
      </c>
      <c r="N9" s="8" t="str" cm="1">
        <f t="array" ref="N9">IF(Table1[[#This Row],[TipoPosizione]]="","",VLOOKUP(Table1[[#This Row],[TipoPosizione]],Posizione[#All],2,FALSE))</f>
        <v/>
      </c>
      <c r="O9" s="3"/>
      <c r="P9" s="8" t="str">
        <f>IF(Table1[[#This Row],[Cognome]]="","",0)</f>
        <v/>
      </c>
      <c r="Q9" s="8" t="str">
        <f>IF(Table1[[#This Row],[Cognome]]="","","AZI200")</f>
        <v/>
      </c>
      <c r="R9" s="9"/>
    </row>
    <row r="10" spans="1:18" x14ac:dyDescent="0.25">
      <c r="A10" s="8" t="str">
        <f>IF(Table1[[#This Row],[Cognome]]="","","I")</f>
        <v/>
      </c>
      <c r="B10" t="str">
        <f>IF(Table1[[#This Row],[Cognome]]="","",B9)</f>
        <v/>
      </c>
      <c r="C10" s="3"/>
      <c r="D10" s="3"/>
      <c r="E10" s="3"/>
      <c r="F10" s="8" t="str" cm="1">
        <f t="array" ref="F10">IF(Table1[[#This Row],[Parentela]]="","",VLOOKUP(Table1[[#This Row],[Parentela]],Parentela[#All],2,FALSE))</f>
        <v/>
      </c>
      <c r="G10" s="3"/>
      <c r="H10" s="8" t="str" cm="1">
        <f t="array" ref="H10">IF(Table1[[#This Row],[ACarico]]="","",VLOOKUP(Table1[[#This Row],[ACarico]],Carico[#All],2,FALSE))</f>
        <v/>
      </c>
      <c r="I10" s="3"/>
      <c r="J10" s="3"/>
      <c r="K10" s="8" t="str">
        <f>IF(Table1[[#This Row],[Cognome]]="","",31122019)</f>
        <v/>
      </c>
      <c r="L10" s="8" t="str" cm="1">
        <f t="array" ref="L10">IF(Table1[[#This Row],[PianoSanitario]]="","",VLOOKUP(Table1[[#This Row],[PianoSanitario]],Piano[#All],2,FALSE))</f>
        <v/>
      </c>
      <c r="M10" s="4" t="str">
        <f t="shared" si="0"/>
        <v/>
      </c>
      <c r="N10" s="8" t="str" cm="1">
        <f t="array" ref="N10">IF(Table1[[#This Row],[TipoPosizione]]="","",VLOOKUP(Table1[[#This Row],[TipoPosizione]],Posizione[#All],2,FALSE))</f>
        <v/>
      </c>
      <c r="O10" s="3"/>
      <c r="P10" s="8" t="str">
        <f>IF(Table1[[#This Row],[Cognome]]="","",0)</f>
        <v/>
      </c>
      <c r="Q10" s="8" t="str">
        <f>IF(Table1[[#This Row],[Cognome]]="","","AZI200")</f>
        <v/>
      </c>
      <c r="R10" s="9"/>
    </row>
    <row r="11" spans="1:18" x14ac:dyDescent="0.25">
      <c r="A11" s="8" t="str">
        <f>IF(Table1[[#This Row],[Cognome]]="","","I")</f>
        <v/>
      </c>
      <c r="B11" t="str">
        <f>IF(Table1[[#This Row],[Cognome]]="","",B10)</f>
        <v/>
      </c>
      <c r="C11" s="3"/>
      <c r="D11" s="3"/>
      <c r="E11" s="3"/>
      <c r="F11" s="8" t="str" cm="1">
        <f t="array" ref="F11">IF(Table1[[#This Row],[Parentela]]="","",VLOOKUP(Table1[[#This Row],[Parentela]],Parentela[#All],2,FALSE))</f>
        <v/>
      </c>
      <c r="G11" s="3"/>
      <c r="H11" s="8" t="str" cm="1">
        <f t="array" ref="H11">IF(Table1[[#This Row],[ACarico]]="","",VLOOKUP(Table1[[#This Row],[ACarico]],Carico[#All],2,FALSE))</f>
        <v/>
      </c>
      <c r="I11" s="3"/>
      <c r="J11" s="3"/>
      <c r="K11" s="8" t="str">
        <f>IF(Table1[[#This Row],[Cognome]]="","",31122019)</f>
        <v/>
      </c>
      <c r="L11" s="8" t="str" cm="1">
        <f t="array" ref="L11">IF(Table1[[#This Row],[PianoSanitario]]="","",VLOOKUP(Table1[[#This Row],[PianoSanitario]],Piano[#All],2,FALSE))</f>
        <v/>
      </c>
      <c r="M11" s="4" t="str">
        <f t="shared" si="0"/>
        <v/>
      </c>
      <c r="N11" s="8" t="str" cm="1">
        <f t="array" ref="N11">IF(Table1[[#This Row],[TipoPosizione]]="","",VLOOKUP(Table1[[#This Row],[TipoPosizione]],Posizione[#All],2,FALSE))</f>
        <v/>
      </c>
      <c r="O11" s="3"/>
      <c r="P11" s="8" t="str">
        <f>IF(Table1[[#This Row],[Cognome]]="","",0)</f>
        <v/>
      </c>
      <c r="Q11" s="8" t="str">
        <f>IF(Table1[[#This Row],[Cognome]]="","","AZI200")</f>
        <v/>
      </c>
      <c r="R11" s="9"/>
    </row>
    <row r="12" spans="1:18" x14ac:dyDescent="0.25">
      <c r="A12" s="8" t="str">
        <f>IF(Table1[[#This Row],[Cognome]]="","","I")</f>
        <v/>
      </c>
      <c r="B12" t="str">
        <f>IF(Table1[[#This Row],[Cognome]]="","",B11)</f>
        <v/>
      </c>
      <c r="C12" s="3"/>
      <c r="D12" s="3"/>
      <c r="E12" s="3"/>
      <c r="F12" s="8" t="str" cm="1">
        <f t="array" ref="F12">IF(Table1[[#This Row],[Parentela]]="","",VLOOKUP(Table1[[#This Row],[Parentela]],Parentela[#All],2,FALSE))</f>
        <v/>
      </c>
      <c r="G12" s="3"/>
      <c r="H12" s="8" t="str" cm="1">
        <f t="array" ref="H12">IF(Table1[[#This Row],[ACarico]]="","",VLOOKUP(Table1[[#This Row],[ACarico]],Carico[#All],2,FALSE))</f>
        <v/>
      </c>
      <c r="I12" s="3"/>
      <c r="J12" s="3"/>
      <c r="K12" s="8" t="str">
        <f>IF(Table1[[#This Row],[Cognome]]="","",31122019)</f>
        <v/>
      </c>
      <c r="L12" s="8" t="str" cm="1">
        <f t="array" ref="L12">IF(Table1[[#This Row],[PianoSanitario]]="","",VLOOKUP(Table1[[#This Row],[PianoSanitario]],Piano[#All],2,FALSE))</f>
        <v/>
      </c>
      <c r="M12" s="4" t="str">
        <f t="shared" si="0"/>
        <v/>
      </c>
      <c r="N12" s="8" t="str" cm="1">
        <f t="array" ref="N12">IF(Table1[[#This Row],[TipoPosizione]]="","",VLOOKUP(Table1[[#This Row],[TipoPosizione]],Posizione[#All],2,FALSE))</f>
        <v/>
      </c>
      <c r="O12" s="3"/>
      <c r="P12" s="8" t="str">
        <f>IF(Table1[[#This Row],[Cognome]]="","",0)</f>
        <v/>
      </c>
      <c r="Q12" s="8" t="str">
        <f>IF(Table1[[#This Row],[Cognome]]="","","AZI200")</f>
        <v/>
      </c>
      <c r="R12" s="9"/>
    </row>
    <row r="13" spans="1:18" x14ac:dyDescent="0.25">
      <c r="A13" s="8" t="str">
        <f>IF(Table1[[#This Row],[Cognome]]="","","I")</f>
        <v/>
      </c>
      <c r="B13" t="str">
        <f>IF(Table1[[#This Row],[Cognome]]="","",B12)</f>
        <v/>
      </c>
      <c r="C13" s="3"/>
      <c r="D13" s="3"/>
      <c r="E13" s="3"/>
      <c r="F13" s="8" t="str" cm="1">
        <f t="array" ref="F13">IF(Table1[[#This Row],[Parentela]]="","",VLOOKUP(Table1[[#This Row],[Parentela]],Parentela[#All],2,FALSE))</f>
        <v/>
      </c>
      <c r="G13" s="3"/>
      <c r="H13" s="8" t="str" cm="1">
        <f t="array" ref="H13">IF(Table1[[#This Row],[ACarico]]="","",VLOOKUP(Table1[[#This Row],[ACarico]],Carico[#All],2,FALSE))</f>
        <v/>
      </c>
      <c r="I13" s="3"/>
      <c r="J13" s="3"/>
      <c r="K13" s="8" t="str">
        <f>IF(Table1[[#This Row],[Cognome]]="","",31122019)</f>
        <v/>
      </c>
      <c r="L13" s="8" t="str" cm="1">
        <f t="array" ref="L13">IF(Table1[[#This Row],[PianoSanitario]]="","",VLOOKUP(Table1[[#This Row],[PianoSanitario]],Piano[#All],2,FALSE))</f>
        <v/>
      </c>
      <c r="M13" s="4" t="str">
        <f t="shared" si="0"/>
        <v/>
      </c>
      <c r="N13" s="8" t="str" cm="1">
        <f t="array" ref="N13">IF(Table1[[#This Row],[TipoPosizione]]="","",VLOOKUP(Table1[[#This Row],[TipoPosizione]],Posizione[#All],2,FALSE))</f>
        <v/>
      </c>
      <c r="O13" s="3"/>
      <c r="P13" s="8" t="str">
        <f>IF(Table1[[#This Row],[Cognome]]="","",0)</f>
        <v/>
      </c>
      <c r="Q13" s="8" t="str">
        <f>IF(Table1[[#This Row],[Cognome]]="","","AZI200")</f>
        <v/>
      </c>
      <c r="R13" s="9"/>
    </row>
    <row r="14" spans="1:18" x14ac:dyDescent="0.25">
      <c r="A14" s="8" t="str">
        <f>IF(Table1[[#This Row],[Cognome]]="","","I")</f>
        <v/>
      </c>
      <c r="B14" t="str">
        <f>IF(Table1[[#This Row],[Cognome]]="","",B13)</f>
        <v/>
      </c>
      <c r="C14" s="3"/>
      <c r="D14" s="3"/>
      <c r="E14" s="3"/>
      <c r="F14" s="8" t="str" cm="1">
        <f t="array" ref="F14">IF(Table1[[#This Row],[Parentela]]="","",VLOOKUP(Table1[[#This Row],[Parentela]],Parentela[#All],2,FALSE))</f>
        <v/>
      </c>
      <c r="G14" s="3"/>
      <c r="H14" s="8" t="str" cm="1">
        <f t="array" ref="H14">IF(Table1[[#This Row],[ACarico]]="","",VLOOKUP(Table1[[#This Row],[ACarico]],Carico[#All],2,FALSE))</f>
        <v/>
      </c>
      <c r="I14" s="3"/>
      <c r="J14" s="3"/>
      <c r="K14" s="8" t="str">
        <f>IF(Table1[[#This Row],[Cognome]]="","",31122019)</f>
        <v/>
      </c>
      <c r="L14" s="8" t="str" cm="1">
        <f t="array" ref="L14">IF(Table1[[#This Row],[PianoSanitario]]="","",VLOOKUP(Table1[[#This Row],[PianoSanitario]],Piano[#All],2,FALSE))</f>
        <v/>
      </c>
      <c r="M14" s="4" t="str">
        <f t="shared" si="0"/>
        <v/>
      </c>
      <c r="N14" s="8" t="str" cm="1">
        <f t="array" ref="N14">IF(Table1[[#This Row],[TipoPosizione]]="","",VLOOKUP(Table1[[#This Row],[TipoPosizione]],Posizione[#All],2,FALSE))</f>
        <v/>
      </c>
      <c r="O14" s="3"/>
      <c r="P14" s="8" t="str">
        <f>IF(Table1[[#This Row],[Cognome]]="","",0)</f>
        <v/>
      </c>
      <c r="Q14" s="8" t="str">
        <f>IF(Table1[[#This Row],[Cognome]]="","","AZI200")</f>
        <v/>
      </c>
      <c r="R14" s="9"/>
    </row>
    <row r="15" spans="1:18" x14ac:dyDescent="0.25">
      <c r="A15" s="8" t="str">
        <f>IF(Table1[[#This Row],[Cognome]]="","","I")</f>
        <v/>
      </c>
      <c r="B15" t="str">
        <f>IF(Table1[[#This Row],[Cognome]]="","",B14)</f>
        <v/>
      </c>
      <c r="C15" s="3"/>
      <c r="D15" s="3"/>
      <c r="E15" s="3"/>
      <c r="F15" s="8" t="str" cm="1">
        <f t="array" ref="F15">IF(Table1[[#This Row],[Parentela]]="","",VLOOKUP(Table1[[#This Row],[Parentela]],Parentela[#All],2,FALSE))</f>
        <v/>
      </c>
      <c r="G15" s="3"/>
      <c r="H15" s="8" t="str" cm="1">
        <f t="array" ref="H15">IF(Table1[[#This Row],[ACarico]]="","",VLOOKUP(Table1[[#This Row],[ACarico]],Carico[#All],2,FALSE))</f>
        <v/>
      </c>
      <c r="I15" s="3"/>
      <c r="J15" s="3"/>
      <c r="K15" s="8" t="str">
        <f>IF(Table1[[#This Row],[Cognome]]="","",31122019)</f>
        <v/>
      </c>
      <c r="L15" s="8" t="str" cm="1">
        <f t="array" ref="L15">IF(Table1[[#This Row],[PianoSanitario]]="","",VLOOKUP(Table1[[#This Row],[PianoSanitario]],Piano[#All],2,FALSE))</f>
        <v/>
      </c>
      <c r="M15" s="4" t="str">
        <f t="shared" si="0"/>
        <v/>
      </c>
      <c r="N15" s="8" t="str" cm="1">
        <f t="array" ref="N15">IF(Table1[[#This Row],[TipoPosizione]]="","",VLOOKUP(Table1[[#This Row],[TipoPosizione]],Posizione[#All],2,FALSE))</f>
        <v/>
      </c>
      <c r="O15" s="3"/>
      <c r="P15" s="8" t="str">
        <f>IF(Table1[[#This Row],[Cognome]]="","",0)</f>
        <v/>
      </c>
      <c r="Q15" s="8" t="str">
        <f>IF(Table1[[#This Row],[Cognome]]="","","AZI200")</f>
        <v/>
      </c>
      <c r="R15" s="9"/>
    </row>
    <row r="16" spans="1:18" x14ac:dyDescent="0.25">
      <c r="A16" s="8" t="str">
        <f>IF(Table1[[#This Row],[Cognome]]="","","I")</f>
        <v/>
      </c>
      <c r="B16" t="str">
        <f>IF(Table1[[#This Row],[Cognome]]="","",B15)</f>
        <v/>
      </c>
      <c r="C16" s="3"/>
      <c r="D16" s="3"/>
      <c r="E16" s="3"/>
      <c r="F16" s="8" t="str" cm="1">
        <f t="array" ref="F16">IF(Table1[[#This Row],[Parentela]]="","",VLOOKUP(Table1[[#This Row],[Parentela]],Parentela[#All],2,FALSE))</f>
        <v/>
      </c>
      <c r="G16" s="3"/>
      <c r="H16" s="8" t="str" cm="1">
        <f t="array" ref="H16">IF(Table1[[#This Row],[ACarico]]="","",VLOOKUP(Table1[[#This Row],[ACarico]],Carico[#All],2,FALSE))</f>
        <v/>
      </c>
      <c r="I16" s="3"/>
      <c r="J16" s="3"/>
      <c r="K16" s="8" t="str">
        <f>IF(Table1[[#This Row],[Cognome]]="","",31122019)</f>
        <v/>
      </c>
      <c r="L16" s="8" t="str" cm="1">
        <f t="array" ref="L16">IF(Table1[[#This Row],[PianoSanitario]]="","",VLOOKUP(Table1[[#This Row],[PianoSanitario]],Piano[#All],2,FALSE))</f>
        <v/>
      </c>
      <c r="M16" s="4" t="str">
        <f t="shared" si="0"/>
        <v/>
      </c>
      <c r="N16" s="8" t="str" cm="1">
        <f t="array" ref="N16">IF(Table1[[#This Row],[TipoPosizione]]="","",VLOOKUP(Table1[[#This Row],[TipoPosizione]],Posizione[#All],2,FALSE))</f>
        <v/>
      </c>
      <c r="O16" s="3"/>
      <c r="P16" s="8" t="str">
        <f>IF(Table1[[#This Row],[Cognome]]="","",0)</f>
        <v/>
      </c>
      <c r="Q16" s="8" t="str">
        <f>IF(Table1[[#This Row],[Cognome]]="","","AZI200")</f>
        <v/>
      </c>
      <c r="R16" s="9"/>
    </row>
    <row r="17" spans="1:18" x14ac:dyDescent="0.25">
      <c r="A17" s="8" t="str">
        <f>IF(Table1[[#This Row],[Cognome]]="","","I")</f>
        <v/>
      </c>
      <c r="B17" t="str">
        <f>IF(Table1[[#This Row],[Cognome]]="","",B16)</f>
        <v/>
      </c>
      <c r="C17" s="3"/>
      <c r="D17" s="3"/>
      <c r="E17" s="3"/>
      <c r="F17" s="8" t="str" cm="1">
        <f t="array" ref="F17">IF(Table1[[#This Row],[Parentela]]="","",VLOOKUP(Table1[[#This Row],[Parentela]],Parentela[#All],2,FALSE))</f>
        <v/>
      </c>
      <c r="G17" s="3"/>
      <c r="H17" s="8" t="str" cm="1">
        <f t="array" ref="H17">IF(Table1[[#This Row],[ACarico]]="","",VLOOKUP(Table1[[#This Row],[ACarico]],Carico[#All],2,FALSE))</f>
        <v/>
      </c>
      <c r="I17" s="3"/>
      <c r="J17" s="3"/>
      <c r="K17" s="8" t="str">
        <f>IF(Table1[[#This Row],[Cognome]]="","",31122019)</f>
        <v/>
      </c>
      <c r="L17" s="8" t="str" cm="1">
        <f t="array" ref="L17">IF(Table1[[#This Row],[PianoSanitario]]="","",VLOOKUP(Table1[[#This Row],[PianoSanitario]],Piano[#All],2,FALSE))</f>
        <v/>
      </c>
      <c r="M17" s="4" t="str">
        <f t="shared" si="0"/>
        <v/>
      </c>
      <c r="N17" s="8" t="str" cm="1">
        <f t="array" ref="N17">IF(Table1[[#This Row],[TipoPosizione]]="","",VLOOKUP(Table1[[#This Row],[TipoPosizione]],Posizione[#All],2,FALSE))</f>
        <v/>
      </c>
      <c r="O17" s="3"/>
      <c r="P17" s="8" t="str">
        <f>IF(Table1[[#This Row],[Cognome]]="","",0)</f>
        <v/>
      </c>
      <c r="Q17" s="8" t="str">
        <f>IF(Table1[[#This Row],[Cognome]]="","","AZI200")</f>
        <v/>
      </c>
      <c r="R17" s="9"/>
    </row>
    <row r="18" spans="1:18" x14ac:dyDescent="0.25">
      <c r="A18" s="8" t="str">
        <f>IF(Table1[[#This Row],[Cognome]]="","","I")</f>
        <v/>
      </c>
      <c r="B18" t="str">
        <f>IF(Table1[[#This Row],[Cognome]]="","",B17)</f>
        <v/>
      </c>
      <c r="C18" s="3"/>
      <c r="D18" s="3"/>
      <c r="E18" s="3"/>
      <c r="F18" s="8" t="str" cm="1">
        <f t="array" ref="F18">IF(Table1[[#This Row],[Parentela]]="","",VLOOKUP(Table1[[#This Row],[Parentela]],Parentela[#All],2,FALSE))</f>
        <v/>
      </c>
      <c r="G18" s="3"/>
      <c r="H18" s="8" t="str" cm="1">
        <f t="array" ref="H18">IF(Table1[[#This Row],[ACarico]]="","",VLOOKUP(Table1[[#This Row],[ACarico]],Carico[#All],2,FALSE))</f>
        <v/>
      </c>
      <c r="I18" s="3"/>
      <c r="J18" s="3"/>
      <c r="K18" s="8" t="str">
        <f>IF(Table1[[#This Row],[Cognome]]="","",31122019)</f>
        <v/>
      </c>
      <c r="L18" s="8" t="str" cm="1">
        <f t="array" ref="L18">IF(Table1[[#This Row],[PianoSanitario]]="","",VLOOKUP(Table1[[#This Row],[PianoSanitario]],Piano[#All],2,FALSE))</f>
        <v/>
      </c>
      <c r="M18" s="4" t="str">
        <f t="shared" si="0"/>
        <v/>
      </c>
      <c r="N18" s="8" t="str" cm="1">
        <f t="array" ref="N18">IF(Table1[[#This Row],[TipoPosizione]]="","",VLOOKUP(Table1[[#This Row],[TipoPosizione]],Posizione[#All],2,FALSE))</f>
        <v/>
      </c>
      <c r="O18" s="3"/>
      <c r="P18" s="8" t="str">
        <f>IF(Table1[[#This Row],[Cognome]]="","",0)</f>
        <v/>
      </c>
      <c r="Q18" s="8" t="str">
        <f>IF(Table1[[#This Row],[Cognome]]="","","AZI200")</f>
        <v/>
      </c>
      <c r="R18" s="9"/>
    </row>
    <row r="19" spans="1:18" x14ac:dyDescent="0.25">
      <c r="A19" s="8" t="str">
        <f>IF(Table1[[#This Row],[Cognome]]="","","I")</f>
        <v/>
      </c>
      <c r="B19" t="str">
        <f>IF(Table1[[#This Row],[Cognome]]="","",B18)</f>
        <v/>
      </c>
      <c r="C19" s="3"/>
      <c r="D19" s="3"/>
      <c r="E19" s="3"/>
      <c r="F19" s="8" t="str" cm="1">
        <f t="array" ref="F19">IF(Table1[[#This Row],[Parentela]]="","",VLOOKUP(Table1[[#This Row],[Parentela]],Parentela[#All],2,FALSE))</f>
        <v/>
      </c>
      <c r="G19" s="3"/>
      <c r="H19" s="8" t="str" cm="1">
        <f t="array" ref="H19">IF(Table1[[#This Row],[ACarico]]="","",VLOOKUP(Table1[[#This Row],[ACarico]],Carico[#All],2,FALSE))</f>
        <v/>
      </c>
      <c r="I19" s="3"/>
      <c r="J19" s="3"/>
      <c r="K19" s="8" t="str">
        <f>IF(Table1[[#This Row],[Cognome]]="","",31122019)</f>
        <v/>
      </c>
      <c r="L19" s="8" t="str" cm="1">
        <f t="array" ref="L19">IF(Table1[[#This Row],[PianoSanitario]]="","",VLOOKUP(Table1[[#This Row],[PianoSanitario]],Piano[#All],2,FALSE))</f>
        <v/>
      </c>
      <c r="M19" s="4" t="str">
        <f t="shared" si="0"/>
        <v/>
      </c>
      <c r="N19" s="8" t="str" cm="1">
        <f t="array" ref="N19">IF(Table1[[#This Row],[TipoPosizione]]="","",VLOOKUP(Table1[[#This Row],[TipoPosizione]],Posizione[#All],2,FALSE))</f>
        <v/>
      </c>
      <c r="O19" s="3"/>
      <c r="P19" s="8" t="str">
        <f>IF(Table1[[#This Row],[Cognome]]="","",0)</f>
        <v/>
      </c>
      <c r="Q19" s="8" t="str">
        <f>IF(Table1[[#This Row],[Cognome]]="","","AZI200")</f>
        <v/>
      </c>
      <c r="R19" s="9"/>
    </row>
    <row r="20" spans="1:18" x14ac:dyDescent="0.25">
      <c r="A20" s="8" t="str">
        <f>IF(Table1[[#This Row],[Cognome]]="","","I")</f>
        <v/>
      </c>
      <c r="B20" t="str">
        <f>IF(Table1[[#This Row],[Cognome]]="","",B19)</f>
        <v/>
      </c>
      <c r="C20" s="3"/>
      <c r="D20" s="3"/>
      <c r="E20" s="3"/>
      <c r="F20" s="8" t="str" cm="1">
        <f t="array" ref="F20">IF(Table1[[#This Row],[Parentela]]="","",VLOOKUP(Table1[[#This Row],[Parentela]],Parentela[#All],2,FALSE))</f>
        <v/>
      </c>
      <c r="G20" s="3"/>
      <c r="H20" s="8" t="str" cm="1">
        <f t="array" ref="H20">IF(Table1[[#This Row],[ACarico]]="","",VLOOKUP(Table1[[#This Row],[ACarico]],Carico[#All],2,FALSE))</f>
        <v/>
      </c>
      <c r="I20" s="3"/>
      <c r="J20" s="3"/>
      <c r="K20" s="8" t="str">
        <f>IF(Table1[[#This Row],[Cognome]]="","",31122019)</f>
        <v/>
      </c>
      <c r="L20" s="8" t="str" cm="1">
        <f t="array" ref="L20">IF(Table1[[#This Row],[PianoSanitario]]="","",VLOOKUP(Table1[[#This Row],[PianoSanitario]],Piano[#All],2,FALSE))</f>
        <v/>
      </c>
      <c r="M20" s="4" t="str">
        <f t="shared" si="0"/>
        <v/>
      </c>
      <c r="N20" s="8" t="str" cm="1">
        <f t="array" ref="N20">IF(Table1[[#This Row],[TipoPosizione]]="","",VLOOKUP(Table1[[#This Row],[TipoPosizione]],Posizione[#All],2,FALSE))</f>
        <v/>
      </c>
      <c r="O20" s="3"/>
      <c r="P20" s="8" t="str">
        <f>IF(Table1[[#This Row],[Cognome]]="","",0)</f>
        <v/>
      </c>
      <c r="Q20" s="8" t="str">
        <f>IF(Table1[[#This Row],[Cognome]]="","","AZI200")</f>
        <v/>
      </c>
      <c r="R20" s="9"/>
    </row>
    <row r="21" spans="1:18" x14ac:dyDescent="0.25">
      <c r="A21" s="8" t="str">
        <f>IF(Table1[[#This Row],[Cognome]]="","","I")</f>
        <v/>
      </c>
      <c r="B21" t="str">
        <f>IF(Table1[[#This Row],[Cognome]]="","",B20)</f>
        <v/>
      </c>
      <c r="C21" s="3"/>
      <c r="D21" s="3"/>
      <c r="E21" s="3"/>
      <c r="F21" s="8" t="str" cm="1">
        <f t="array" ref="F21">IF(Table1[[#This Row],[Parentela]]="","",VLOOKUP(Table1[[#This Row],[Parentela]],Parentela[#All],2,FALSE))</f>
        <v/>
      </c>
      <c r="G21" s="3"/>
      <c r="H21" s="8" t="str" cm="1">
        <f t="array" ref="H21">IF(Table1[[#This Row],[ACarico]]="","",VLOOKUP(Table1[[#This Row],[ACarico]],Carico[#All],2,FALSE))</f>
        <v/>
      </c>
      <c r="I21" s="3"/>
      <c r="J21" s="3"/>
      <c r="K21" s="8" t="str">
        <f>IF(Table1[[#This Row],[Cognome]]="","",31122019)</f>
        <v/>
      </c>
      <c r="L21" s="8" t="str" cm="1">
        <f t="array" ref="L21">IF(Table1[[#This Row],[PianoSanitario]]="","",VLOOKUP(Table1[[#This Row],[PianoSanitario]],Piano[#All],2,FALSE))</f>
        <v/>
      </c>
      <c r="M21" s="4" t="str">
        <f t="shared" si="0"/>
        <v/>
      </c>
      <c r="N21" s="8" t="str" cm="1">
        <f t="array" ref="N21">IF(Table1[[#This Row],[TipoPosizione]]="","",VLOOKUP(Table1[[#This Row],[TipoPosizione]],Posizione[#All],2,FALSE))</f>
        <v/>
      </c>
      <c r="O21" s="3"/>
      <c r="P21" s="8" t="str">
        <f>IF(Table1[[#This Row],[Cognome]]="","",0)</f>
        <v/>
      </c>
      <c r="Q21" s="8" t="str">
        <f>IF(Table1[[#This Row],[Cognome]]="","","AZI200")</f>
        <v/>
      </c>
      <c r="R21" s="9"/>
    </row>
    <row r="22" spans="1:18" x14ac:dyDescent="0.25">
      <c r="A22" s="8" t="str">
        <f>IF(Table1[[#This Row],[Cognome]]="","","I")</f>
        <v/>
      </c>
      <c r="B22" t="str">
        <f>IF(Table1[[#This Row],[Cognome]]="","",B21)</f>
        <v/>
      </c>
      <c r="C22" s="3"/>
      <c r="D22" s="3"/>
      <c r="E22" s="3"/>
      <c r="F22" s="8" t="str" cm="1">
        <f t="array" ref="F22">IF(Table1[[#This Row],[Parentela]]="","",VLOOKUP(Table1[[#This Row],[Parentela]],Parentela[#All],2,FALSE))</f>
        <v/>
      </c>
      <c r="G22" s="3"/>
      <c r="H22" s="8" t="str" cm="1">
        <f t="array" ref="H22">IF(Table1[[#This Row],[ACarico]]="","",VLOOKUP(Table1[[#This Row],[ACarico]],Carico[#All],2,FALSE))</f>
        <v/>
      </c>
      <c r="I22" s="3"/>
      <c r="J22" s="3"/>
      <c r="K22" s="8" t="str">
        <f>IF(Table1[[#This Row],[Cognome]]="","",31122019)</f>
        <v/>
      </c>
      <c r="L22" s="8" t="str" cm="1">
        <f t="array" ref="L22">IF(Table1[[#This Row],[PianoSanitario]]="","",VLOOKUP(Table1[[#This Row],[PianoSanitario]],Piano[#All],2,FALSE))</f>
        <v/>
      </c>
      <c r="M22" s="4" t="str">
        <f t="shared" si="0"/>
        <v/>
      </c>
      <c r="N22" s="8" t="str" cm="1">
        <f t="array" ref="N22">IF(Table1[[#This Row],[TipoPosizione]]="","",VLOOKUP(Table1[[#This Row],[TipoPosizione]],Posizione[#All],2,FALSE))</f>
        <v/>
      </c>
      <c r="O22" s="3"/>
      <c r="P22" s="8" t="str">
        <f>IF(Table1[[#This Row],[Cognome]]="","",0)</f>
        <v/>
      </c>
      <c r="Q22" s="8" t="str">
        <f>IF(Table1[[#This Row],[Cognome]]="","","AZI200")</f>
        <v/>
      </c>
      <c r="R22" s="9"/>
    </row>
    <row r="23" spans="1:18" x14ac:dyDescent="0.25">
      <c r="A23" s="8" t="str">
        <f>IF(Table1[[#This Row],[Cognome]]="","","I")</f>
        <v/>
      </c>
      <c r="B23" t="str">
        <f>IF(Table1[[#This Row],[Cognome]]="","",B22)</f>
        <v/>
      </c>
      <c r="C23" s="3"/>
      <c r="D23" s="3"/>
      <c r="E23" s="3"/>
      <c r="F23" s="8" t="str" cm="1">
        <f t="array" ref="F23">IF(Table1[[#This Row],[Parentela]]="","",VLOOKUP(Table1[[#This Row],[Parentela]],Parentela[#All],2,FALSE))</f>
        <v/>
      </c>
      <c r="G23" s="3"/>
      <c r="H23" s="8" t="str" cm="1">
        <f t="array" ref="H23">IF(Table1[[#This Row],[ACarico]]="","",VLOOKUP(Table1[[#This Row],[ACarico]],Carico[#All],2,FALSE))</f>
        <v/>
      </c>
      <c r="I23" s="3"/>
      <c r="J23" s="3"/>
      <c r="K23" s="8" t="str">
        <f>IF(Table1[[#This Row],[Cognome]]="","",31122019)</f>
        <v/>
      </c>
      <c r="L23" s="8" t="str" cm="1">
        <f t="array" ref="L23">IF(Table1[[#This Row],[PianoSanitario]]="","",VLOOKUP(Table1[[#This Row],[PianoSanitario]],Piano[#All],2,FALSE))</f>
        <v/>
      </c>
      <c r="M23" s="4" t="str">
        <f t="shared" si="0"/>
        <v/>
      </c>
      <c r="N23" s="8" t="str" cm="1">
        <f t="array" ref="N23">IF(Table1[[#This Row],[TipoPosizione]]="","",VLOOKUP(Table1[[#This Row],[TipoPosizione]],Posizione[#All],2,FALSE))</f>
        <v/>
      </c>
      <c r="O23" s="3"/>
      <c r="P23" s="8" t="str">
        <f>IF(Table1[[#This Row],[Cognome]]="","",0)</f>
        <v/>
      </c>
      <c r="Q23" s="8" t="str">
        <f>IF(Table1[[#This Row],[Cognome]]="","","AZI200")</f>
        <v/>
      </c>
      <c r="R23" s="9"/>
    </row>
    <row r="24" spans="1:18" x14ac:dyDescent="0.25">
      <c r="A24" s="8" t="str">
        <f>IF(Table1[[#This Row],[Cognome]]="","","I")</f>
        <v/>
      </c>
      <c r="B24" t="str">
        <f>IF(Table1[[#This Row],[Cognome]]="","",B23)</f>
        <v/>
      </c>
      <c r="C24" s="3"/>
      <c r="D24" s="3"/>
      <c r="E24" s="3"/>
      <c r="F24" s="8" t="str" cm="1">
        <f t="array" ref="F24">IF(Table1[[#This Row],[Parentela]]="","",VLOOKUP(Table1[[#This Row],[Parentela]],Parentela[#All],2,FALSE))</f>
        <v/>
      </c>
      <c r="G24" s="3"/>
      <c r="H24" s="8" t="str" cm="1">
        <f t="array" ref="H24">IF(Table1[[#This Row],[ACarico]]="","",VLOOKUP(Table1[[#This Row],[ACarico]],Carico[#All],2,FALSE))</f>
        <v/>
      </c>
      <c r="I24" s="3"/>
      <c r="J24" s="3"/>
      <c r="K24" s="8" t="str">
        <f>IF(Table1[[#This Row],[Cognome]]="","",31122019)</f>
        <v/>
      </c>
      <c r="L24" s="8" t="str" cm="1">
        <f t="array" ref="L24">IF(Table1[[#This Row],[PianoSanitario]]="","",VLOOKUP(Table1[[#This Row],[PianoSanitario]],Piano[#All],2,FALSE))</f>
        <v/>
      </c>
      <c r="M24" s="4" t="str">
        <f t="shared" si="0"/>
        <v/>
      </c>
      <c r="N24" s="8" t="str" cm="1">
        <f t="array" ref="N24">IF(Table1[[#This Row],[TipoPosizione]]="","",VLOOKUP(Table1[[#This Row],[TipoPosizione]],Posizione[#All],2,FALSE))</f>
        <v/>
      </c>
      <c r="O24" s="3"/>
      <c r="P24" s="8" t="str">
        <f>IF(Table1[[#This Row],[Cognome]]="","",0)</f>
        <v/>
      </c>
      <c r="Q24" s="8" t="str">
        <f>IF(Table1[[#This Row],[Cognome]]="","","AZI200")</f>
        <v/>
      </c>
      <c r="R24" s="9"/>
    </row>
    <row r="25" spans="1:18" x14ac:dyDescent="0.25">
      <c r="A25" s="8" t="str">
        <f>IF(Table1[[#This Row],[Cognome]]="","","I")</f>
        <v/>
      </c>
      <c r="B25" t="str">
        <f>IF(Table1[[#This Row],[Cognome]]="","",B24)</f>
        <v/>
      </c>
      <c r="C25" s="3"/>
      <c r="D25" s="3"/>
      <c r="E25" s="3"/>
      <c r="F25" s="8" t="str" cm="1">
        <f t="array" ref="F25">IF(Table1[[#This Row],[Parentela]]="","",VLOOKUP(Table1[[#This Row],[Parentela]],Parentela[#All],2,FALSE))</f>
        <v/>
      </c>
      <c r="G25" s="3"/>
      <c r="H25" s="8" t="str" cm="1">
        <f t="array" ref="H25">IF(Table1[[#This Row],[ACarico]]="","",VLOOKUP(Table1[[#This Row],[ACarico]],Carico[#All],2,FALSE))</f>
        <v/>
      </c>
      <c r="I25" s="3"/>
      <c r="J25" s="3"/>
      <c r="K25" s="8" t="str">
        <f>IF(Table1[[#This Row],[Cognome]]="","",31122019)</f>
        <v/>
      </c>
      <c r="L25" s="8" t="str" cm="1">
        <f t="array" ref="L25">IF(Table1[[#This Row],[PianoSanitario]]="","",VLOOKUP(Table1[[#This Row],[PianoSanitario]],Piano[#All],2,FALSE))</f>
        <v/>
      </c>
      <c r="M25" s="4" t="str">
        <f t="shared" si="0"/>
        <v/>
      </c>
      <c r="N25" s="8" t="str" cm="1">
        <f t="array" ref="N25">IF(Table1[[#This Row],[TipoPosizione]]="","",VLOOKUP(Table1[[#This Row],[TipoPosizione]],Posizione[#All],2,FALSE))</f>
        <v/>
      </c>
      <c r="O25" s="3"/>
      <c r="P25" s="8" t="str">
        <f>IF(Table1[[#This Row],[Cognome]]="","",0)</f>
        <v/>
      </c>
      <c r="Q25" s="8" t="str">
        <f>IF(Table1[[#This Row],[Cognome]]="","","AZI200")</f>
        <v/>
      </c>
      <c r="R25" s="9"/>
    </row>
    <row r="26" spans="1:18" x14ac:dyDescent="0.25">
      <c r="A26" s="8" t="str">
        <f>IF(Table1[[#This Row],[Cognome]]="","","I")</f>
        <v/>
      </c>
      <c r="B26" t="str">
        <f>IF(Table1[[#This Row],[Cognome]]="","",B25)</f>
        <v/>
      </c>
      <c r="C26" s="3"/>
      <c r="D26" s="3"/>
      <c r="E26" s="3"/>
      <c r="F26" s="8" t="str" cm="1">
        <f t="array" ref="F26">IF(Table1[[#This Row],[Parentela]]="","",VLOOKUP(Table1[[#This Row],[Parentela]],Parentela[#All],2,FALSE))</f>
        <v/>
      </c>
      <c r="G26" s="3"/>
      <c r="H26" s="8" t="str" cm="1">
        <f t="array" ref="H26">IF(Table1[[#This Row],[ACarico]]="","",VLOOKUP(Table1[[#This Row],[ACarico]],Carico[#All],2,FALSE))</f>
        <v/>
      </c>
      <c r="I26" s="3"/>
      <c r="J26" s="3"/>
      <c r="K26" s="8" t="str">
        <f>IF(Table1[[#This Row],[Cognome]]="","",31122019)</f>
        <v/>
      </c>
      <c r="L26" s="8" t="str" cm="1">
        <f t="array" ref="L26">IF(Table1[[#This Row],[PianoSanitario]]="","",VLOOKUP(Table1[[#This Row],[PianoSanitario]],Piano[#All],2,FALSE))</f>
        <v/>
      </c>
      <c r="M26" s="4" t="str">
        <f t="shared" si="0"/>
        <v/>
      </c>
      <c r="N26" s="8" t="str" cm="1">
        <f t="array" ref="N26">IF(Table1[[#This Row],[TipoPosizione]]="","",VLOOKUP(Table1[[#This Row],[TipoPosizione]],Posizione[#All],2,FALSE))</f>
        <v/>
      </c>
      <c r="O26" s="3"/>
      <c r="P26" s="8" t="str">
        <f>IF(Table1[[#This Row],[Cognome]]="","",0)</f>
        <v/>
      </c>
      <c r="Q26" s="8" t="str">
        <f>IF(Table1[[#This Row],[Cognome]]="","","AZI200")</f>
        <v/>
      </c>
      <c r="R26" s="9"/>
    </row>
    <row r="27" spans="1:18" x14ac:dyDescent="0.25">
      <c r="A27" s="8" t="str">
        <f>IF(Table1[[#This Row],[Cognome]]="","","I")</f>
        <v/>
      </c>
      <c r="B27" t="str">
        <f>IF(Table1[[#This Row],[Cognome]]="","",B26)</f>
        <v/>
      </c>
      <c r="C27" s="3"/>
      <c r="D27" s="3"/>
      <c r="E27" s="3"/>
      <c r="F27" s="8" t="str" cm="1">
        <f t="array" ref="F27">IF(Table1[[#This Row],[Parentela]]="","",VLOOKUP(Table1[[#This Row],[Parentela]],Parentela[#All],2,FALSE))</f>
        <v/>
      </c>
      <c r="G27" s="3"/>
      <c r="H27" s="8" t="str" cm="1">
        <f t="array" ref="H27">IF(Table1[[#This Row],[ACarico]]="","",VLOOKUP(Table1[[#This Row],[ACarico]],Carico[#All],2,FALSE))</f>
        <v/>
      </c>
      <c r="I27" s="3"/>
      <c r="J27" s="3"/>
      <c r="K27" s="8" t="str">
        <f>IF(Table1[[#This Row],[Cognome]]="","",31122019)</f>
        <v/>
      </c>
      <c r="L27" s="8" t="str" cm="1">
        <f t="array" ref="L27">IF(Table1[[#This Row],[PianoSanitario]]="","",VLOOKUP(Table1[[#This Row],[PianoSanitario]],Piano[#All],2,FALSE))</f>
        <v/>
      </c>
      <c r="M27" s="4" t="str">
        <f t="shared" si="0"/>
        <v/>
      </c>
      <c r="N27" s="8" t="str" cm="1">
        <f t="array" ref="N27">IF(Table1[[#This Row],[TipoPosizione]]="","",VLOOKUP(Table1[[#This Row],[TipoPosizione]],Posizione[#All],2,FALSE))</f>
        <v/>
      </c>
      <c r="O27" s="3"/>
      <c r="P27" s="8" t="str">
        <f>IF(Table1[[#This Row],[Cognome]]="","",0)</f>
        <v/>
      </c>
      <c r="Q27" s="8" t="str">
        <f>IF(Table1[[#This Row],[Cognome]]="","","AZI200")</f>
        <v/>
      </c>
      <c r="R27" s="9"/>
    </row>
    <row r="28" spans="1:18" x14ac:dyDescent="0.25">
      <c r="A28" s="8" t="str">
        <f>IF(Table1[[#This Row],[Cognome]]="","","I")</f>
        <v/>
      </c>
      <c r="B28" t="str">
        <f>IF(Table1[[#This Row],[Cognome]]="","",B27)</f>
        <v/>
      </c>
      <c r="C28" s="3"/>
      <c r="D28" s="3"/>
      <c r="E28" s="3"/>
      <c r="F28" s="8" t="str" cm="1">
        <f t="array" ref="F28">IF(Table1[[#This Row],[Parentela]]="","",VLOOKUP(Table1[[#This Row],[Parentela]],Parentela[#All],2,FALSE))</f>
        <v/>
      </c>
      <c r="G28" s="3"/>
      <c r="H28" s="8" t="str" cm="1">
        <f t="array" ref="H28">IF(Table1[[#This Row],[ACarico]]="","",VLOOKUP(Table1[[#This Row],[ACarico]],Carico[#All],2,FALSE))</f>
        <v/>
      </c>
      <c r="I28" s="3"/>
      <c r="J28" s="3"/>
      <c r="K28" s="8" t="str">
        <f>IF(Table1[[#This Row],[Cognome]]="","",31122019)</f>
        <v/>
      </c>
      <c r="L28" s="8" t="str" cm="1">
        <f t="array" ref="L28">IF(Table1[[#This Row],[PianoSanitario]]="","",VLOOKUP(Table1[[#This Row],[PianoSanitario]],Piano[#All],2,FALSE))</f>
        <v/>
      </c>
      <c r="M28" s="4" t="str">
        <f t="shared" si="0"/>
        <v/>
      </c>
      <c r="N28" s="8" t="str" cm="1">
        <f t="array" ref="N28">IF(Table1[[#This Row],[TipoPosizione]]="","",VLOOKUP(Table1[[#This Row],[TipoPosizione]],Posizione[#All],2,FALSE))</f>
        <v/>
      </c>
      <c r="O28" s="3"/>
      <c r="P28" s="8" t="str">
        <f>IF(Table1[[#This Row],[Cognome]]="","",0)</f>
        <v/>
      </c>
      <c r="Q28" s="8" t="str">
        <f>IF(Table1[[#This Row],[Cognome]]="","","AZI200")</f>
        <v/>
      </c>
      <c r="R28" s="9"/>
    </row>
    <row r="29" spans="1:18" x14ac:dyDescent="0.25">
      <c r="A29" s="8" t="str">
        <f>IF(Table1[[#This Row],[Cognome]]="","","I")</f>
        <v/>
      </c>
      <c r="B29" t="str">
        <f>IF(Table1[[#This Row],[Cognome]]="","",B28)</f>
        <v/>
      </c>
      <c r="C29" s="3"/>
      <c r="D29" s="3"/>
      <c r="E29" s="3"/>
      <c r="F29" s="8" t="str" cm="1">
        <f t="array" ref="F29">IF(Table1[[#This Row],[Parentela]]="","",VLOOKUP(Table1[[#This Row],[Parentela]],Parentela[#All],2,FALSE))</f>
        <v/>
      </c>
      <c r="G29" s="3"/>
      <c r="H29" s="8" t="str" cm="1">
        <f t="array" ref="H29">IF(Table1[[#This Row],[ACarico]]="","",VLOOKUP(Table1[[#This Row],[ACarico]],Carico[#All],2,FALSE))</f>
        <v/>
      </c>
      <c r="I29" s="3"/>
      <c r="J29" s="3"/>
      <c r="K29" s="8" t="str">
        <f>IF(Table1[[#This Row],[Cognome]]="","",31122019)</f>
        <v/>
      </c>
      <c r="L29" s="8" t="str" cm="1">
        <f t="array" ref="L29">IF(Table1[[#This Row],[PianoSanitario]]="","",VLOOKUP(Table1[[#This Row],[PianoSanitario]],Piano[#All],2,FALSE))</f>
        <v/>
      </c>
      <c r="M29" s="4" t="str">
        <f t="shared" si="0"/>
        <v/>
      </c>
      <c r="N29" s="8" t="str" cm="1">
        <f t="array" ref="N29">IF(Table1[[#This Row],[TipoPosizione]]="","",VLOOKUP(Table1[[#This Row],[TipoPosizione]],Posizione[#All],2,FALSE))</f>
        <v/>
      </c>
      <c r="O29" s="3"/>
      <c r="P29" s="8" t="str">
        <f>IF(Table1[[#This Row],[Cognome]]="","",0)</f>
        <v/>
      </c>
      <c r="Q29" s="8" t="str">
        <f>IF(Table1[[#This Row],[Cognome]]="","","AZI200")</f>
        <v/>
      </c>
      <c r="R29" s="9"/>
    </row>
    <row r="30" spans="1:18" x14ac:dyDescent="0.25">
      <c r="A30" s="8" t="str">
        <f>IF(Table1[[#This Row],[Cognome]]="","","I")</f>
        <v/>
      </c>
      <c r="B30" t="str">
        <f>IF(Table1[[#This Row],[Cognome]]="","",B29)</f>
        <v/>
      </c>
      <c r="C30" s="3"/>
      <c r="D30" s="3"/>
      <c r="E30" s="3"/>
      <c r="F30" s="8" t="str" cm="1">
        <f t="array" ref="F30">IF(Table1[[#This Row],[Parentela]]="","",VLOOKUP(Table1[[#This Row],[Parentela]],Parentela[#All],2,FALSE))</f>
        <v/>
      </c>
      <c r="G30" s="3"/>
      <c r="H30" s="8" t="str" cm="1">
        <f t="array" ref="H30">IF(Table1[[#This Row],[ACarico]]="","",VLOOKUP(Table1[[#This Row],[ACarico]],Carico[#All],2,FALSE))</f>
        <v/>
      </c>
      <c r="I30" s="3"/>
      <c r="J30" s="3"/>
      <c r="K30" s="8" t="str">
        <f>IF(Table1[[#This Row],[Cognome]]="","",31122019)</f>
        <v/>
      </c>
      <c r="L30" s="8" t="str" cm="1">
        <f t="array" ref="L30">IF(Table1[[#This Row],[PianoSanitario]]="","",VLOOKUP(Table1[[#This Row],[PianoSanitario]],Piano[#All],2,FALSE))</f>
        <v/>
      </c>
      <c r="M30" s="4" t="str">
        <f t="shared" si="0"/>
        <v/>
      </c>
      <c r="N30" s="8" t="str" cm="1">
        <f t="array" ref="N30">IF(Table1[[#This Row],[TipoPosizione]]="","",VLOOKUP(Table1[[#This Row],[TipoPosizione]],Posizione[#All],2,FALSE))</f>
        <v/>
      </c>
      <c r="O30" s="3"/>
      <c r="P30" s="8" t="str">
        <f>IF(Table1[[#This Row],[Cognome]]="","",0)</f>
        <v/>
      </c>
      <c r="Q30" s="8" t="str">
        <f>IF(Table1[[#This Row],[Cognome]]="","","AZI200")</f>
        <v/>
      </c>
      <c r="R30" s="9"/>
    </row>
    <row r="31" spans="1:18" x14ac:dyDescent="0.25">
      <c r="A31" s="8" t="str">
        <f>IF(Table1[[#This Row],[Cognome]]="","","I")</f>
        <v/>
      </c>
      <c r="B31" t="str">
        <f>IF(Table1[[#This Row],[Cognome]]="","",B30)</f>
        <v/>
      </c>
      <c r="C31" s="3"/>
      <c r="D31" s="3"/>
      <c r="E31" s="3"/>
      <c r="F31" s="8" t="str" cm="1">
        <f t="array" ref="F31">IF(Table1[[#This Row],[Parentela]]="","",VLOOKUP(Table1[[#This Row],[Parentela]],Parentela[#All],2,FALSE))</f>
        <v/>
      </c>
      <c r="G31" s="3"/>
      <c r="H31" s="8" t="str" cm="1">
        <f t="array" ref="H31">IF(Table1[[#This Row],[ACarico]]="","",VLOOKUP(Table1[[#This Row],[ACarico]],Carico[#All],2,FALSE))</f>
        <v/>
      </c>
      <c r="I31" s="3"/>
      <c r="J31" s="3"/>
      <c r="K31" s="8" t="str">
        <f>IF(Table1[[#This Row],[Cognome]]="","",31122019)</f>
        <v/>
      </c>
      <c r="L31" s="8" t="str" cm="1">
        <f t="array" ref="L31">IF(Table1[[#This Row],[PianoSanitario]]="","",VLOOKUP(Table1[[#This Row],[PianoSanitario]],Piano[#All],2,FALSE))</f>
        <v/>
      </c>
      <c r="M31" s="4" t="str">
        <f t="shared" si="0"/>
        <v/>
      </c>
      <c r="N31" s="8" t="str" cm="1">
        <f t="array" ref="N31">IF(Table1[[#This Row],[TipoPosizione]]="","",VLOOKUP(Table1[[#This Row],[TipoPosizione]],Posizione[#All],2,FALSE))</f>
        <v/>
      </c>
      <c r="O31" s="3"/>
      <c r="P31" s="8" t="str">
        <f>IF(Table1[[#This Row],[Cognome]]="","",0)</f>
        <v/>
      </c>
      <c r="Q31" s="8" t="str">
        <f>IF(Table1[[#This Row],[Cognome]]="","","AZI200")</f>
        <v/>
      </c>
      <c r="R31" s="9"/>
    </row>
  </sheetData>
  <sheetProtection algorithmName="SHA-512" hashValue="cOcOJZ8hzWtl7McrtGf33qAW6CSDfGhHJMZhtv/0LxBIwvBx5ffQByQtDFJ56FXGORGW2NWNzGl8fxRqs7IqVQ==" saltValue="lM1KY18joM+qKwjuLAi5Kg==" spinCount="100000" sheet="1" objects="1" scenarios="1"/>
  <dataConsolidate/>
  <dataValidations count="3">
    <dataValidation allowBlank="1" showInputMessage="1" showErrorMessage="1" promptTitle="ATTENZIONE:" prompt="CAMPO OBBLIGATORIO" sqref="C3:E31 B2:E2"/>
    <dataValidation allowBlank="1" showInputMessage="1" showErrorMessage="1" promptTitle="ATTENZIONE:" prompt="CAMPO NON MODIFICABILE" sqref="B3:B31"/>
    <dataValidation allowBlank="1" showInputMessage="1" showErrorMessage="1" errorTitle="ATTENZIONE" error="DATO NON CORRETTO" promptTitle="ATTENZIONE:" prompt="CAMPO OBBLIGATORIO" sqref="J2:J31"/>
  </dataValidations>
  <pageMargins left="0.7" right="0.7" top="0.75" bottom="0.75" header="0.3" footer="0.3"/>
  <pageSetup paperSize="9" orientation="portrait" r:id="rId1"/>
  <headerFooter>
    <oddFooter>&amp;C&amp;1#&amp;"Calibri"&amp;10&amp;K000000</oddFooter>
  </headerFooter>
  <ignoredErrors>
    <ignoredError sqref="M3:M31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errorTitle="ATTENZIONE" error="DATO NON CORRETTO" promptTitle="ATTENZIONE:" prompt="CAMPO OBBLIGATORIO">
          <x14:formula1>
            <xm:f>Codici!$D$2:$D$3</xm:f>
          </x14:formula1>
          <xm:sqref>I3:I31</xm:sqref>
        </x14:dataValidation>
        <x14:dataValidation type="list" allowBlank="1" showInputMessage="1" showErrorMessage="1" errorTitle="ATTENZIONE" error="DATO ERRATO" promptTitle="ATTENZIONE:" prompt="CAMPO OBBLIGATORIO">
          <x14:formula1>
            <xm:f>Codici!$G$2:$G$4</xm:f>
          </x14:formula1>
          <xm:sqref>M2</xm:sqref>
        </x14:dataValidation>
        <x14:dataValidation type="list" allowBlank="1" showInputMessage="1" showErrorMessage="1" errorTitle="ATTENZIONE" error="DATO NON CORRETTO" promptTitle="ATTENZIONE:" prompt="CAMPO NON MODIFICABILE">
          <x14:formula1>
            <xm:f>Codici!$D$2:$D$3</xm:f>
          </x14:formula1>
          <xm:sqref>I2</xm:sqref>
        </x14:dataValidation>
        <x14:dataValidation type="list" allowBlank="1" showInputMessage="1" showErrorMessage="1" promptTitle="ATTENZIONE:" prompt="CAMPO OBBLIGATORIO">
          <x14:formula1>
            <xm:f>Codici!$G$2:$G$4</xm:f>
          </x14:formula1>
          <xm:sqref>M2</xm:sqref>
        </x14:dataValidation>
        <x14:dataValidation type="list" allowBlank="1" showInputMessage="1" showErrorMessage="1" errorTitle="ATTENZIONE" error="DATO NON CORRETTO" promptTitle="ATTENZIONE:" prompt="CAMPO NON MODIFICABILE">
          <x14:formula1>
            <xm:f>Codici!$J$2:$J$3</xm:f>
          </x14:formula1>
          <xm:sqref>O2</xm:sqref>
        </x14:dataValidation>
        <x14:dataValidation type="list" allowBlank="1" showInputMessage="1" showErrorMessage="1" errorTitle="ATTENZIONE" error="DATO NON CORRETTO" promptTitle="ATTENZIONE:" prompt="CAMPO NON MODIFICABILE">
          <x14:formula1>
            <xm:f>Codici!$A$2:$A$5</xm:f>
          </x14:formula1>
          <xm:sqref>G2</xm:sqref>
        </x14:dataValidation>
        <x14:dataValidation type="list" allowBlank="1" showInputMessage="1" showErrorMessage="1" errorTitle="ATTENZIONE" error="DATO NON CORRETTO" promptTitle="ATTENZIONE:" prompt="CAMPO NON MODIFICABILE">
          <x14:formula1>
            <xm:f>Codici!$G$2:$G$4</xm:f>
          </x14:formula1>
          <xm:sqref>M3:M31</xm:sqref>
        </x14:dataValidation>
        <x14:dataValidation type="list" allowBlank="1" showInputMessage="1" showErrorMessage="1" errorTitle="ATTENZIONE" error="DATO NON CORRETTO" promptTitle="ATTENZIONE:" prompt="CAMPO OBBLIGATORIO">
          <x14:formula1>
            <xm:f>Codici!$J$2:$J$3</xm:f>
          </x14:formula1>
          <xm:sqref>O3:O31</xm:sqref>
        </x14:dataValidation>
        <x14:dataValidation type="list" allowBlank="1" showInputMessage="1" showErrorMessage="1" errorTitle="ATTENZIONE" error="DATO NON CORRETTO" promptTitle="ATTENZIONE:" prompt="CAMPO OBBLIGATORIO">
          <x14:formula1>
            <xm:f>Codici!$A$3:$A$5</xm:f>
          </x14:formula1>
          <xm:sqref>G3:G31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opLeftCell="B1" workbookViewId="0">
      <selection activeCell="B1" sqref="B1"/>
    </sheetView>
  </sheetViews>
  <sheetFormatPr defaultRowHeight="15" x14ac:dyDescent="0.25"/>
  <cols>
    <col min="1" max="1" width="23.140625" bestFit="1" customWidth="1"/>
    <col min="2" max="2" width="19" bestFit="1" customWidth="1"/>
    <col min="3" max="3" width="6.140625" customWidth="1"/>
    <col min="4" max="4" width="37.28515625" bestFit="1" customWidth="1"/>
    <col min="5" max="5" width="13" bestFit="1" customWidth="1"/>
    <col min="6" max="6" width="6.140625" customWidth="1"/>
    <col min="7" max="7" width="25.140625" bestFit="1" customWidth="1"/>
    <col min="8" max="8" width="22.42578125" bestFit="1" customWidth="1"/>
    <col min="9" max="9" width="6.140625" customWidth="1"/>
    <col min="10" max="10" width="17" bestFit="1" customWidth="1"/>
    <col min="11" max="11" width="21.5703125" customWidth="1"/>
  </cols>
  <sheetData>
    <row r="1" spans="1:11" s="2" customFormat="1" x14ac:dyDescent="0.25">
      <c r="A1" s="2" t="s">
        <v>6</v>
      </c>
      <c r="B1" s="2" t="s">
        <v>5</v>
      </c>
      <c r="D1" s="2" t="s">
        <v>8</v>
      </c>
      <c r="E1" s="2" t="s">
        <v>7</v>
      </c>
      <c r="G1" s="2" t="s">
        <v>12</v>
      </c>
      <c r="H1" s="2" t="s">
        <v>11</v>
      </c>
      <c r="J1" s="6" t="s">
        <v>14</v>
      </c>
      <c r="K1" s="6" t="s">
        <v>13</v>
      </c>
    </row>
    <row r="2" spans="1:11" x14ac:dyDescent="0.25">
      <c r="A2" t="s">
        <v>18</v>
      </c>
      <c r="B2">
        <v>1</v>
      </c>
      <c r="D2" t="s">
        <v>21</v>
      </c>
      <c r="E2">
        <v>0</v>
      </c>
      <c r="G2" t="s">
        <v>25</v>
      </c>
      <c r="H2">
        <v>1</v>
      </c>
      <c r="J2" s="5" t="s">
        <v>23</v>
      </c>
      <c r="K2" s="5">
        <v>1</v>
      </c>
    </row>
    <row r="3" spans="1:11" x14ac:dyDescent="0.25">
      <c r="A3" t="s">
        <v>26</v>
      </c>
      <c r="B3">
        <v>2</v>
      </c>
      <c r="D3" t="s">
        <v>22</v>
      </c>
      <c r="E3">
        <v>1</v>
      </c>
      <c r="G3" t="s">
        <v>28</v>
      </c>
      <c r="H3">
        <v>2</v>
      </c>
      <c r="J3" s="7" t="s">
        <v>24</v>
      </c>
      <c r="K3" s="7">
        <v>2</v>
      </c>
    </row>
    <row r="4" spans="1:11" x14ac:dyDescent="0.25">
      <c r="A4" t="s">
        <v>19</v>
      </c>
      <c r="B4">
        <v>3</v>
      </c>
      <c r="G4" t="s">
        <v>27</v>
      </c>
      <c r="H4">
        <v>3</v>
      </c>
    </row>
    <row r="5" spans="1:11" x14ac:dyDescent="0.25">
      <c r="A5" t="s">
        <v>20</v>
      </c>
      <c r="B5">
        <v>4</v>
      </c>
    </row>
  </sheetData>
  <sheetProtection algorithmName="SHA-512" hashValue="fo1mxXBNN12PsftZtMek8J2Kwdn85ormDuRq9qkZQBryhmsy+byGrWIV58WCH60grsgtxbuTILGbhR6PD/+x+w==" saltValue="S4OmfvY5jhP2M7D1aAyfkg==" spinCount="100000" sheet="1" objects="1" scenarios="1"/>
  <pageMargins left="0.7" right="0.7" top="0.75" bottom="0.75" header="0.3" footer="0.3"/>
  <pageSetup paperSize="9" orientation="portrait" r:id="rId1"/>
  <headerFooter>
    <oddFooter>&amp;C&amp;1#&amp;"Calibri"&amp;10&amp;K000000</oddFooter>
  </headerFooter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E217D-D2DA-458E-8C70-8A0ADA2C52D2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9575C4D-68FA-48F2-991F-C67B13BD8C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6984E6-C111-4912-8E5E-F2AE1AB7B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Tracciato Poste Assicura</vt:lpstr>
      <vt:lpstr>Codici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Fiore Cimmino</dc:creator>
  <cp:keywords>Public</cp:keywords>
  <cp:lastModifiedBy>Stefano Salvioni</cp:lastModifiedBy>
  <dcterms:created xsi:type="dcterms:W3CDTF">2019-11-27T15:12:39Z</dcterms:created>
  <dcterms:modified xsi:type="dcterms:W3CDTF">2020-01-29T12:22:06Z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3b070f1d-54e8-44fb-bced-466733d2cade</vt:lpwstr>
  </property>
  <property fmtid="{D5CDD505-2E9C-101B-9397-08002B2CF9AE}" pid="3" name="MSIP_Label_958510b9-3810-472f-9abf-3a689c488070_Enabled">
    <vt:lpwstr>True</vt:lpwstr>
  </property>
  <property fmtid="{D5CDD505-2E9C-101B-9397-08002B2CF9AE}" pid="4" name="MSIP_Label_958510b9-3810-472f-9abf-3a689c488070_SiteId">
    <vt:lpwstr>1e9b61e8-e590-4abc-b1af-24125e330d2a</vt:lpwstr>
  </property>
  <property fmtid="{D5CDD505-2E9C-101B-9397-08002B2CF9AE}" pid="5" name="MSIP_Label_958510b9-3810-472f-9abf-3a689c488070_Owner">
    <vt:lpwstr>stefano.salvioni@db.com</vt:lpwstr>
  </property>
  <property fmtid="{D5CDD505-2E9C-101B-9397-08002B2CF9AE}" pid="6" name="MSIP_Label_958510b9-3810-472f-9abf-3a689c488070_SetDate">
    <vt:lpwstr>2020-01-29T12:21:51.2450961Z</vt:lpwstr>
  </property>
  <property fmtid="{D5CDD505-2E9C-101B-9397-08002B2CF9AE}" pid="7" name="MSIP_Label_958510b9-3810-472f-9abf-3a689c488070_Name">
    <vt:lpwstr>Public</vt:lpwstr>
  </property>
  <property fmtid="{D5CDD505-2E9C-101B-9397-08002B2CF9AE}" pid="8" name="MSIP_Label_958510b9-3810-472f-9abf-3a689c488070_Application">
    <vt:lpwstr>Microsoft Azure Information Protection</vt:lpwstr>
  </property>
  <property fmtid="{D5CDD505-2E9C-101B-9397-08002B2CF9AE}" pid="9" name="MSIP_Label_958510b9-3810-472f-9abf-3a689c488070_ActionId">
    <vt:lpwstr>a8b7c2c3-eaf2-4bfc-b247-8861830c467f</vt:lpwstr>
  </property>
  <property fmtid="{D5CDD505-2E9C-101B-9397-08002B2CF9AE}" pid="10" name="MSIP_Label_958510b9-3810-472f-9abf-3a689c488070_Extended_MSFT_Method">
    <vt:lpwstr>Automatic</vt:lpwstr>
  </property>
  <property fmtid="{D5CDD505-2E9C-101B-9397-08002B2CF9AE}" pid="11" name="db.comClassification">
    <vt:lpwstr>Public</vt:lpwstr>
  </property>
</Properties>
</file>